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Google Drive\00_Business\00_Finanzeule\00_Blog\00_Posts\2019\10_Oktober\04_Meine Anlagestrategie - Dividenden, Wachstum und Spekulationen\"/>
    </mc:Choice>
  </mc:AlternateContent>
  <xr:revisionPtr revIDLastSave="0" documentId="8_{EE93E058-6870-437F-906E-884FC167FFE2}" xr6:coauthVersionLast="36" xr6:coauthVersionMax="36" xr10:uidLastSave="{00000000-0000-0000-0000-000000000000}"/>
  <bookViews>
    <workbookView xWindow="0" yWindow="0" windowWidth="23040" windowHeight="9060"/>
  </bookViews>
  <sheets>
    <sheet name="Dividendenwachstumsstrategi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M6" i="1" s="1"/>
  <c r="K6" i="1"/>
  <c r="L6" i="1"/>
  <c r="N6" i="1"/>
  <c r="J7" i="1"/>
  <c r="M7" i="1" s="1"/>
  <c r="K7" i="1"/>
  <c r="N7" i="1" s="1"/>
  <c r="L7" i="1"/>
  <c r="J8" i="1"/>
  <c r="K8" i="1"/>
  <c r="L8" i="1"/>
  <c r="M8" i="1"/>
  <c r="N8" i="1"/>
  <c r="J9" i="1"/>
  <c r="M9" i="1" s="1"/>
  <c r="K9" i="1"/>
  <c r="L9" i="1"/>
  <c r="N9" i="1"/>
  <c r="J10" i="1"/>
  <c r="K10" i="1"/>
  <c r="N10" i="1" s="1"/>
  <c r="L10" i="1"/>
  <c r="M10" i="1"/>
  <c r="J11" i="1"/>
  <c r="M11" i="1" s="1"/>
  <c r="K11" i="1"/>
  <c r="L11" i="1"/>
  <c r="N11" i="1"/>
  <c r="J12" i="1"/>
  <c r="M12" i="1" s="1"/>
  <c r="K12" i="1"/>
  <c r="N12" i="1" s="1"/>
  <c r="L12" i="1"/>
  <c r="J13" i="1"/>
  <c r="K13" i="1"/>
  <c r="L13" i="1"/>
  <c r="M13" i="1"/>
  <c r="N13" i="1"/>
  <c r="J14" i="1"/>
  <c r="M14" i="1" s="1"/>
  <c r="K14" i="1"/>
  <c r="N14" i="1" s="1"/>
  <c r="L14" i="1"/>
  <c r="J15" i="1"/>
  <c r="M15" i="1" s="1"/>
  <c r="K15" i="1"/>
  <c r="N15" i="1" s="1"/>
  <c r="L15" i="1"/>
  <c r="J16" i="1"/>
  <c r="K16" i="1"/>
  <c r="L16" i="1"/>
  <c r="M16" i="1"/>
  <c r="N16" i="1"/>
  <c r="J17" i="1"/>
  <c r="M17" i="1" s="1"/>
  <c r="K17" i="1"/>
  <c r="L17" i="1"/>
  <c r="N17" i="1"/>
  <c r="J18" i="1"/>
  <c r="K18" i="1"/>
  <c r="N18" i="1" s="1"/>
  <c r="L18" i="1"/>
  <c r="M18" i="1"/>
  <c r="J19" i="1"/>
  <c r="K19" i="1"/>
  <c r="L19" i="1"/>
  <c r="M19" i="1"/>
  <c r="N19" i="1"/>
  <c r="J20" i="1"/>
  <c r="M20" i="1" s="1"/>
  <c r="K20" i="1"/>
  <c r="N20" i="1" s="1"/>
  <c r="L20" i="1"/>
  <c r="J21" i="1"/>
  <c r="K21" i="1"/>
  <c r="L21" i="1"/>
  <c r="M21" i="1"/>
  <c r="N21" i="1"/>
  <c r="J22" i="1"/>
  <c r="M22" i="1" s="1"/>
  <c r="K22" i="1"/>
  <c r="L22" i="1"/>
  <c r="N22" i="1"/>
  <c r="J23" i="1"/>
  <c r="M23" i="1" s="1"/>
  <c r="K23" i="1"/>
  <c r="N23" i="1" s="1"/>
  <c r="L23" i="1"/>
  <c r="J24" i="1"/>
  <c r="K24" i="1"/>
  <c r="L24" i="1"/>
  <c r="M24" i="1"/>
  <c r="N24" i="1"/>
  <c r="J25" i="1"/>
  <c r="M25" i="1" s="1"/>
  <c r="K25" i="1"/>
  <c r="N25" i="1" s="1"/>
  <c r="L25" i="1"/>
  <c r="J26" i="1"/>
  <c r="K26" i="1"/>
  <c r="N26" i="1" s="1"/>
  <c r="L26" i="1"/>
  <c r="M26" i="1"/>
  <c r="J27" i="1"/>
  <c r="K27" i="1"/>
  <c r="L27" i="1"/>
  <c r="M27" i="1"/>
  <c r="N27" i="1"/>
  <c r="J28" i="1"/>
  <c r="M28" i="1" s="1"/>
  <c r="K28" i="1"/>
  <c r="N28" i="1" s="1"/>
  <c r="L28" i="1"/>
  <c r="J29" i="1"/>
  <c r="K29" i="1"/>
  <c r="L29" i="1"/>
  <c r="M29" i="1"/>
  <c r="N29" i="1"/>
  <c r="J30" i="1"/>
  <c r="M30" i="1" s="1"/>
  <c r="K30" i="1"/>
  <c r="L30" i="1"/>
  <c r="N30" i="1"/>
  <c r="J31" i="1"/>
  <c r="M31" i="1" s="1"/>
  <c r="K31" i="1"/>
  <c r="N31" i="1" s="1"/>
  <c r="L31" i="1"/>
  <c r="J32" i="1"/>
  <c r="K32" i="1"/>
  <c r="L32" i="1"/>
  <c r="M32" i="1"/>
  <c r="N32" i="1"/>
  <c r="J33" i="1"/>
  <c r="M33" i="1" s="1"/>
  <c r="K33" i="1"/>
  <c r="N33" i="1" s="1"/>
  <c r="L33" i="1"/>
  <c r="J34" i="1"/>
  <c r="K34" i="1"/>
  <c r="N34" i="1" s="1"/>
  <c r="L34" i="1"/>
  <c r="M34" i="1"/>
</calcChain>
</file>

<file path=xl/sharedStrings.xml><?xml version="1.0" encoding="utf-8"?>
<sst xmlns="http://schemas.openxmlformats.org/spreadsheetml/2006/main" count="136" uniqueCount="105">
  <si>
    <t>USA</t>
  </si>
  <si>
    <t>Konsum zyklisch / Medien</t>
  </si>
  <si>
    <t>US2546871060</t>
  </si>
  <si>
    <t>The Walt Disney</t>
  </si>
  <si>
    <t>NL</t>
  </si>
  <si>
    <t>Indisutrie / Raumfahrt u. Verteidigung</t>
  </si>
  <si>
    <t>NL0000235190</t>
  </si>
  <si>
    <t>Airbus Group</t>
  </si>
  <si>
    <t>DE</t>
  </si>
  <si>
    <t>Konsum zyklisch / Haushaltswaren</t>
  </si>
  <si>
    <t>DE0007010803</t>
  </si>
  <si>
    <t>Rational AG</t>
  </si>
  <si>
    <t>Technologie / Software u. IT Dienste</t>
  </si>
  <si>
    <t>DE0005158703</t>
  </si>
  <si>
    <t>Bechtle</t>
  </si>
  <si>
    <t>Gesundheit / Pflege</t>
  </si>
  <si>
    <t>DE0005785604</t>
  </si>
  <si>
    <t>Fresenius SE</t>
  </si>
  <si>
    <t>Konsum zyklisch / Textilkleidung</t>
  </si>
  <si>
    <t>US6541061031</t>
  </si>
  <si>
    <t>Nike</t>
  </si>
  <si>
    <t>China</t>
  </si>
  <si>
    <t>KYG875721634</t>
  </si>
  <si>
    <t>Tencent Holdings</t>
  </si>
  <si>
    <t>DE0007164600</t>
  </si>
  <si>
    <t>SAP</t>
  </si>
  <si>
    <t>Finanzen / Investment Services</t>
  </si>
  <si>
    <t>US09247X1019</t>
  </si>
  <si>
    <t>Blackrock</t>
  </si>
  <si>
    <t>Finanzen / Versicherungen</t>
  </si>
  <si>
    <t>DE0008404005</t>
  </si>
  <si>
    <t>Allianz</t>
  </si>
  <si>
    <t>Finanzen / Banken</t>
  </si>
  <si>
    <t>US0258161092</t>
  </si>
  <si>
    <t>America Express</t>
  </si>
  <si>
    <t>Konsumgüter / Technologie</t>
  </si>
  <si>
    <t>US0378331005</t>
  </si>
  <si>
    <t>Apple</t>
  </si>
  <si>
    <t>Technolgie / Software u. IT-Dienste</t>
  </si>
  <si>
    <t>US5949181045</t>
  </si>
  <si>
    <t>Microsoft</t>
  </si>
  <si>
    <t>DE0007472060</t>
  </si>
  <si>
    <t>Wirecard</t>
  </si>
  <si>
    <t>Industrielle Dienste</t>
  </si>
  <si>
    <t>US6153691059</t>
  </si>
  <si>
    <t>Moody's</t>
  </si>
  <si>
    <t>Dänemark</t>
  </si>
  <si>
    <t>Gesundheit / Pharmazie</t>
  </si>
  <si>
    <t>DK0060534915</t>
  </si>
  <si>
    <t>Novo Nordisk B</t>
  </si>
  <si>
    <t>Technologie / Halbleiter u. Zubehör</t>
  </si>
  <si>
    <t>US67066G1040</t>
  </si>
  <si>
    <t>Nvidia</t>
  </si>
  <si>
    <t>FR</t>
  </si>
  <si>
    <t>FR0000121014</t>
  </si>
  <si>
    <t>LVMH</t>
  </si>
  <si>
    <t>Kanada</t>
  </si>
  <si>
    <t>Industrie / Fracht u. Logistik</t>
  </si>
  <si>
    <t>CA1363751027</t>
  </si>
  <si>
    <t>Canadian National Railway</t>
  </si>
  <si>
    <t>Finanzen / Payment</t>
  </si>
  <si>
    <t>US92826C8394</t>
  </si>
  <si>
    <t>VISA</t>
  </si>
  <si>
    <t>US8825081040</t>
  </si>
  <si>
    <t>Texas Instruments</t>
  </si>
  <si>
    <t>Konsumgüter zyklisch</t>
  </si>
  <si>
    <t>US8552441094</t>
  </si>
  <si>
    <t>Starbucks</t>
  </si>
  <si>
    <t>Technologie / IT Dienst-Software</t>
  </si>
  <si>
    <t>DE0006452907</t>
  </si>
  <si>
    <t>Nemetschek</t>
  </si>
  <si>
    <t>US25754A2015</t>
  </si>
  <si>
    <t>Domino´s Pizza</t>
  </si>
  <si>
    <t>US00287Y1091</t>
  </si>
  <si>
    <t>AbbVie</t>
  </si>
  <si>
    <t>Südkorea</t>
  </si>
  <si>
    <t>Technologie</t>
  </si>
  <si>
    <t>KR7005930003</t>
  </si>
  <si>
    <t>Samsung Electronics</t>
  </si>
  <si>
    <t>Finazen / Payment</t>
  </si>
  <si>
    <t>US57636Q1040</t>
  </si>
  <si>
    <t>Mastercard</t>
  </si>
  <si>
    <t>Konsum zyklisch</t>
  </si>
  <si>
    <t>US4370761029</t>
  </si>
  <si>
    <t>Home Depot</t>
  </si>
  <si>
    <t>US11135F1012</t>
  </si>
  <si>
    <t>Broadcom</t>
  </si>
  <si>
    <t>eine Dividende von…</t>
  </si>
  <si>
    <t>Erwartete Div. in 10 J.</t>
  </si>
  <si>
    <t>Erwartete Div. in 5 J.</t>
  </si>
  <si>
    <t>Div-Wachs. (10 J)</t>
  </si>
  <si>
    <t>Div-Wachs. (5 J)</t>
  </si>
  <si>
    <t>Aktuelle Div. je Aktie</t>
  </si>
  <si>
    <t>Aktuelle Div. Rendite</t>
  </si>
  <si>
    <t>Aktueller Kurs</t>
  </si>
  <si>
    <t>Land</t>
  </si>
  <si>
    <t>Branche</t>
  </si>
  <si>
    <t>ISIN</t>
  </si>
  <si>
    <t>Aktie</t>
  </si>
  <si>
    <t>bekomme ich in 10 J.</t>
  </si>
  <si>
    <t>bekomme ich in 5 J.</t>
  </si>
  <si>
    <t>bekomme ich heute</t>
  </si>
  <si>
    <t>Dividendenwachstumsstrategie</t>
  </si>
  <si>
    <t>Für ein Investment von</t>
  </si>
  <si>
    <t>In das grüne Feld kannst du dein Investment eintragen. Dann siehst du in den Spalten darunter, wie hoch die Dividendenausschüttung heute, in 5 und 10 Jahren sein könnte.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</si>
</sst>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10" fontId="0" fillId="0" borderId="0" xfId="2" applyNumberFormat="1" applyFont="1"/>
    <xf numFmtId="44" fontId="0" fillId="2" borderId="0" xfId="0" applyNumberFormat="1" applyFill="1"/>
    <xf numFmtId="44" fontId="0" fillId="0" borderId="0" xfId="0" applyNumberFormat="1"/>
    <xf numFmtId="44" fontId="0" fillId="0" borderId="0" xfId="1" applyFont="1" applyFill="1"/>
    <xf numFmtId="44" fontId="0" fillId="0" borderId="0" xfId="0" applyNumberFormat="1" applyFill="1"/>
    <xf numFmtId="10" fontId="0" fillId="0" borderId="0" xfId="2" applyNumberFormat="1" applyFont="1" applyFill="1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3" borderId="0" xfId="1" applyNumberFormat="1" applyFont="1" applyFill="1"/>
    <xf numFmtId="10" fontId="0" fillId="3" borderId="0" xfId="2" applyNumberFormat="1" applyFont="1" applyFill="1"/>
    <xf numFmtId="44" fontId="0" fillId="4" borderId="0" xfId="1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B3" sqref="B3"/>
    </sheetView>
  </sheetViews>
  <sheetFormatPr baseColWidth="10" defaultRowHeight="14.4" x14ac:dyDescent="0.3"/>
  <cols>
    <col min="1" max="1" width="23" bestFit="1" customWidth="1"/>
    <col min="2" max="2" width="15.88671875" customWidth="1"/>
    <col min="3" max="3" width="31.88671875" bestFit="1" customWidth="1"/>
    <col min="4" max="4" width="9.33203125" bestFit="1" customWidth="1"/>
    <col min="5" max="5" width="12.109375" style="1" bestFit="1" customWidth="1"/>
    <col min="6" max="6" width="17.88671875" style="2" bestFit="1" customWidth="1"/>
    <col min="7" max="7" width="17.6640625" style="1" bestFit="1" customWidth="1"/>
    <col min="8" max="8" width="13.88671875" style="2" bestFit="1" customWidth="1"/>
    <col min="9" max="9" width="14.88671875" style="2" bestFit="1" customWidth="1"/>
    <col min="10" max="10" width="17.77734375" bestFit="1" customWidth="1"/>
    <col min="11" max="11" width="12.44140625" style="1" customWidth="1"/>
    <col min="12" max="14" width="19.5546875" bestFit="1" customWidth="1"/>
  </cols>
  <sheetData>
    <row r="1" spans="1:14" x14ac:dyDescent="0.3">
      <c r="A1" s="15" t="s">
        <v>104</v>
      </c>
    </row>
    <row r="2" spans="1:14" x14ac:dyDescent="0.3">
      <c r="K2" t="s">
        <v>103</v>
      </c>
    </row>
    <row r="3" spans="1:14" x14ac:dyDescent="0.3">
      <c r="C3" s="14" t="s">
        <v>102</v>
      </c>
      <c r="K3" s="13">
        <v>500</v>
      </c>
      <c r="M3" s="1"/>
      <c r="N3" s="1"/>
    </row>
    <row r="4" spans="1:14" x14ac:dyDescent="0.3">
      <c r="L4" t="s">
        <v>101</v>
      </c>
      <c r="M4" t="s">
        <v>100</v>
      </c>
      <c r="N4" t="s">
        <v>99</v>
      </c>
    </row>
    <row r="5" spans="1:14" s="10" customFormat="1" x14ac:dyDescent="0.3">
      <c r="A5" s="10" t="s">
        <v>98</v>
      </c>
      <c r="B5" s="10" t="s">
        <v>97</v>
      </c>
      <c r="C5" s="10" t="s">
        <v>96</v>
      </c>
      <c r="D5" s="10" t="s">
        <v>95</v>
      </c>
      <c r="E5" s="11" t="s">
        <v>94</v>
      </c>
      <c r="F5" s="12" t="s">
        <v>93</v>
      </c>
      <c r="G5" s="11" t="s">
        <v>92</v>
      </c>
      <c r="H5" s="12" t="s">
        <v>91</v>
      </c>
      <c r="I5" s="12" t="s">
        <v>90</v>
      </c>
      <c r="J5" s="10" t="s">
        <v>89</v>
      </c>
      <c r="K5" s="11" t="s">
        <v>88</v>
      </c>
      <c r="L5" s="10" t="s">
        <v>87</v>
      </c>
      <c r="M5" s="10" t="s">
        <v>87</v>
      </c>
      <c r="N5" s="10" t="s">
        <v>87</v>
      </c>
    </row>
    <row r="6" spans="1:14" s="9" customFormat="1" x14ac:dyDescent="0.3">
      <c r="A6" s="8" t="s">
        <v>86</v>
      </c>
      <c r="B6" s="8" t="s">
        <v>85</v>
      </c>
      <c r="C6" s="8" t="s">
        <v>50</v>
      </c>
      <c r="D6" s="8" t="s">
        <v>0</v>
      </c>
      <c r="E6" s="5">
        <v>252.41</v>
      </c>
      <c r="F6" s="7">
        <v>3.8600000000000002E-2</v>
      </c>
      <c r="G6" s="5">
        <v>9.73</v>
      </c>
      <c r="H6" s="7">
        <v>0.60199999999999998</v>
      </c>
      <c r="I6" s="7"/>
      <c r="J6" s="6">
        <f>G6*((1+H6)^5)</f>
        <v>102.66570623714972</v>
      </c>
      <c r="K6" s="5">
        <f>G6*((1+I6)^10)</f>
        <v>9.73</v>
      </c>
      <c r="L6" s="3">
        <f>($K$3/E6)*G6</f>
        <v>19.274196743393684</v>
      </c>
      <c r="M6" s="3">
        <f>($K$3/E6)*J6</f>
        <v>203.37091683600039</v>
      </c>
      <c r="N6" s="3">
        <f>($K$3/E6)*K6</f>
        <v>19.274196743393684</v>
      </c>
    </row>
    <row r="7" spans="1:14" s="9" customFormat="1" x14ac:dyDescent="0.3">
      <c r="A7" s="8" t="s">
        <v>84</v>
      </c>
      <c r="B7" s="8" t="s">
        <v>83</v>
      </c>
      <c r="C7" s="8" t="s">
        <v>82</v>
      </c>
      <c r="D7" s="8" t="s">
        <v>0</v>
      </c>
      <c r="E7" s="5">
        <v>212.21</v>
      </c>
      <c r="F7" s="7">
        <v>2.2100000000000002E-2</v>
      </c>
      <c r="G7" s="5">
        <v>4.6900000000000004</v>
      </c>
      <c r="H7" s="7">
        <v>0.24890000000000001</v>
      </c>
      <c r="I7" s="7">
        <v>0.20050000000000001</v>
      </c>
      <c r="J7" s="6">
        <f>G7*((1+H7)^5)</f>
        <v>14.249878806802435</v>
      </c>
      <c r="K7" s="5">
        <f>G7*((1+I7)^10)</f>
        <v>29.160467791663411</v>
      </c>
      <c r="L7" s="3">
        <f>($K$3/E7)*G7</f>
        <v>11.050374628905329</v>
      </c>
      <c r="M7" s="3">
        <f>($K$3/E7)*J7</f>
        <v>33.574946531271934</v>
      </c>
      <c r="N7" s="3">
        <f>($K$3/E7)*K7</f>
        <v>68.706629733903696</v>
      </c>
    </row>
    <row r="8" spans="1:14" s="9" customFormat="1" x14ac:dyDescent="0.3">
      <c r="A8" s="8" t="s">
        <v>81</v>
      </c>
      <c r="B8" s="8" t="s">
        <v>80</v>
      </c>
      <c r="C8" s="8" t="s">
        <v>79</v>
      </c>
      <c r="D8" s="8" t="s">
        <v>0</v>
      </c>
      <c r="E8" s="5">
        <v>248.82</v>
      </c>
      <c r="F8" s="7">
        <v>4.8999999999999998E-3</v>
      </c>
      <c r="G8" s="5">
        <v>1.21</v>
      </c>
      <c r="H8" s="7">
        <v>0.25900000000000001</v>
      </c>
      <c r="I8" s="7">
        <v>0.37540000000000001</v>
      </c>
      <c r="J8" s="6">
        <f>G8*((1+H8)^5)</f>
        <v>3.8274896135952603</v>
      </c>
      <c r="K8" s="5">
        <f>G8*((1+I8)^10)</f>
        <v>29.314032862171118</v>
      </c>
      <c r="L8" s="3">
        <f>($K$3/E8)*G8</f>
        <v>2.4314765694076041</v>
      </c>
      <c r="M8" s="3">
        <f>($K$3/E8)*J8</f>
        <v>7.6912820786015201</v>
      </c>
      <c r="N8" s="3">
        <f>($K$3/E8)*K8</f>
        <v>58.906102528275703</v>
      </c>
    </row>
    <row r="9" spans="1:14" s="9" customFormat="1" x14ac:dyDescent="0.3">
      <c r="A9" s="8" t="s">
        <v>78</v>
      </c>
      <c r="B9" s="8" t="s">
        <v>77</v>
      </c>
      <c r="C9" s="8" t="s">
        <v>76</v>
      </c>
      <c r="D9" s="8" t="s">
        <v>75</v>
      </c>
      <c r="E9" s="5">
        <v>36.46</v>
      </c>
      <c r="F9" s="7">
        <v>3.0800000000000001E-2</v>
      </c>
      <c r="G9" s="5">
        <v>1.1100000000000001</v>
      </c>
      <c r="H9" s="7">
        <v>0.33129999999999998</v>
      </c>
      <c r="I9" s="7">
        <v>0.26100000000000001</v>
      </c>
      <c r="J9" s="6">
        <f>G9*((1+H9)^5)</f>
        <v>4.6419733074193532</v>
      </c>
      <c r="K9" s="5">
        <f>G9*((1+I9)^10)</f>
        <v>11.284279756534859</v>
      </c>
      <c r="L9" s="3">
        <f>($K$3/E9)*G9</f>
        <v>15.222161272627538</v>
      </c>
      <c r="M9" s="3">
        <f>($K$3/E9)*J9</f>
        <v>63.658438116008682</v>
      </c>
      <c r="N9" s="3">
        <f>($K$3/E9)*K9</f>
        <v>154.74876243190977</v>
      </c>
    </row>
    <row r="10" spans="1:14" s="9" customFormat="1" x14ac:dyDescent="0.3">
      <c r="A10" s="8" t="s">
        <v>74</v>
      </c>
      <c r="B10" s="8" t="s">
        <v>73</v>
      </c>
      <c r="C10" s="8" t="s">
        <v>47</v>
      </c>
      <c r="D10" s="8" t="s">
        <v>0</v>
      </c>
      <c r="E10" s="5">
        <v>67.25</v>
      </c>
      <c r="F10" s="7">
        <v>5.8400000000000001E-2</v>
      </c>
      <c r="G10" s="5">
        <v>3.93</v>
      </c>
      <c r="H10" s="7">
        <v>0.22720000000000001</v>
      </c>
      <c r="I10" s="7"/>
      <c r="J10" s="6">
        <f>G10*((1+H10)^5)</f>
        <v>10.93878996115942</v>
      </c>
      <c r="K10" s="5">
        <f>G10*((1+I10)^10)</f>
        <v>3.93</v>
      </c>
      <c r="L10" s="3">
        <f>($K$3/E10)*G10</f>
        <v>29.219330855018587</v>
      </c>
      <c r="M10" s="3">
        <f>($K$3/E10)*J10</f>
        <v>81.329293391519855</v>
      </c>
      <c r="N10" s="3">
        <f>($K$3/E10)*K10</f>
        <v>29.219330855018587</v>
      </c>
    </row>
    <row r="11" spans="1:14" x14ac:dyDescent="0.3">
      <c r="A11" s="8" t="s">
        <v>72</v>
      </c>
      <c r="B11" s="8" t="s">
        <v>71</v>
      </c>
      <c r="C11" s="8" t="s">
        <v>65</v>
      </c>
      <c r="D11" s="8" t="s">
        <v>0</v>
      </c>
      <c r="E11" s="5">
        <v>225.7</v>
      </c>
      <c r="F11" s="7">
        <v>1.0200000000000001E-2</v>
      </c>
      <c r="G11" s="5">
        <v>2.2999999999999998</v>
      </c>
      <c r="H11" s="7">
        <v>0.22589999999999999</v>
      </c>
      <c r="I11" s="7"/>
      <c r="J11" s="6">
        <f>G11*((1+H11)^5)</f>
        <v>6.3680000954377229</v>
      </c>
      <c r="K11" s="5">
        <f>G11*((1+I11)^10)</f>
        <v>2.2999999999999998</v>
      </c>
      <c r="L11" s="4">
        <f>($K$3/E11)*G11</f>
        <v>5.0952591936198495</v>
      </c>
      <c r="M11" s="4">
        <f>($K$3/E11)*J11</f>
        <v>14.107222187500495</v>
      </c>
      <c r="N11" s="4">
        <f>($K$3/E11)*K11</f>
        <v>5.0952591936198495</v>
      </c>
    </row>
    <row r="12" spans="1:14" x14ac:dyDescent="0.3">
      <c r="A12" s="8" t="s">
        <v>70</v>
      </c>
      <c r="B12" s="8" t="s">
        <v>69</v>
      </c>
      <c r="C12" s="8" t="s">
        <v>68</v>
      </c>
      <c r="D12" s="8" t="s">
        <v>8</v>
      </c>
      <c r="E12" s="5">
        <v>44.76</v>
      </c>
      <c r="F12" s="7">
        <v>6.0000000000000001E-3</v>
      </c>
      <c r="G12" s="5">
        <v>0.27</v>
      </c>
      <c r="H12" s="7">
        <v>0.22090000000000001</v>
      </c>
      <c r="I12" s="7"/>
      <c r="J12" s="6">
        <f>G12*((1+H12)^5)</f>
        <v>0.73242680974467478</v>
      </c>
      <c r="K12" s="5">
        <f>G12*((1+I12)^10)</f>
        <v>0.27</v>
      </c>
      <c r="L12" s="4">
        <f>($K$3/E12)*G12</f>
        <v>3.016085790884719</v>
      </c>
      <c r="M12" s="4">
        <f>($K$3/E12)*J12</f>
        <v>8.1817114582738473</v>
      </c>
      <c r="N12" s="4">
        <f>($K$3/E12)*K12</f>
        <v>3.016085790884719</v>
      </c>
    </row>
    <row r="13" spans="1:14" s="9" customFormat="1" x14ac:dyDescent="0.3">
      <c r="A13" s="8" t="s">
        <v>67</v>
      </c>
      <c r="B13" s="8" t="s">
        <v>66</v>
      </c>
      <c r="C13" s="8" t="s">
        <v>65</v>
      </c>
      <c r="D13" s="8" t="s">
        <v>0</v>
      </c>
      <c r="E13" s="5">
        <v>79.45</v>
      </c>
      <c r="F13" s="7">
        <v>1.66E-2</v>
      </c>
      <c r="G13" s="5">
        <v>1.32</v>
      </c>
      <c r="H13" s="7">
        <v>0.22459999999999999</v>
      </c>
      <c r="I13" s="7">
        <v>0.31780000000000003</v>
      </c>
      <c r="J13" s="6">
        <f>G13*((1+H13)^5)</f>
        <v>3.6353414367588526</v>
      </c>
      <c r="K13" s="5">
        <f>G13*((1+I13)^10)</f>
        <v>20.848219138474505</v>
      </c>
      <c r="L13" s="3">
        <f>($K$3/E13)*G13</f>
        <v>8.3071113908118317</v>
      </c>
      <c r="M13" s="3">
        <f>($K$3/E13)*J13</f>
        <v>22.878171408174023</v>
      </c>
      <c r="N13" s="3">
        <f>($K$3/E13)*K13</f>
        <v>131.2033929419415</v>
      </c>
    </row>
    <row r="14" spans="1:14" s="9" customFormat="1" x14ac:dyDescent="0.3">
      <c r="A14" s="8" t="s">
        <v>64</v>
      </c>
      <c r="B14" s="8" t="s">
        <v>63</v>
      </c>
      <c r="C14" s="8" t="s">
        <v>50</v>
      </c>
      <c r="D14" s="8" t="s">
        <v>0</v>
      </c>
      <c r="E14" s="5">
        <v>118.09</v>
      </c>
      <c r="F14" s="7">
        <v>2.4E-2</v>
      </c>
      <c r="G14" s="5">
        <v>2.83</v>
      </c>
      <c r="H14" s="7">
        <v>0.22409999999999999</v>
      </c>
      <c r="I14" s="7">
        <v>0.22439999999999999</v>
      </c>
      <c r="J14" s="6">
        <f>G14*((1+H14)^5)</f>
        <v>7.7780534849649552</v>
      </c>
      <c r="K14" s="5">
        <f>G14*((1+I14)^10)</f>
        <v>21.429875343356873</v>
      </c>
      <c r="L14" s="3">
        <f>($K$3/E14)*G14</f>
        <v>11.98238631552206</v>
      </c>
      <c r="M14" s="3">
        <f>($K$3/E14)*J14</f>
        <v>32.932735561711212</v>
      </c>
      <c r="N14" s="3">
        <f>($K$3/E14)*K14</f>
        <v>90.73535161045335</v>
      </c>
    </row>
    <row r="15" spans="1:14" x14ac:dyDescent="0.3">
      <c r="A15" s="8" t="s">
        <v>62</v>
      </c>
      <c r="B15" s="8" t="s">
        <v>61</v>
      </c>
      <c r="C15" s="8" t="s">
        <v>60</v>
      </c>
      <c r="D15" s="8" t="s">
        <v>0</v>
      </c>
      <c r="E15" s="5">
        <v>160.06</v>
      </c>
      <c r="F15" s="7">
        <v>5.7000000000000002E-3</v>
      </c>
      <c r="G15" s="5">
        <v>0.92</v>
      </c>
      <c r="H15" s="7">
        <v>0.20130000000000001</v>
      </c>
      <c r="I15" s="7">
        <v>0.25430000000000003</v>
      </c>
      <c r="J15" s="6">
        <f>G15*((1+H15)^5)</f>
        <v>2.3016814240656256</v>
      </c>
      <c r="K15" s="5">
        <f>G15*((1+I15)^10)</f>
        <v>8.8675174147250306</v>
      </c>
      <c r="L15" s="4">
        <f>($K$3/E15)*G15</f>
        <v>2.8739222791453205</v>
      </c>
      <c r="M15" s="4">
        <f>($K$3/E15)*J15</f>
        <v>7.1900581783881838</v>
      </c>
      <c r="N15" s="4">
        <f>($K$3/E15)*K15</f>
        <v>27.700604194442803</v>
      </c>
    </row>
    <row r="16" spans="1:14" x14ac:dyDescent="0.3">
      <c r="A16" s="8" t="s">
        <v>59</v>
      </c>
      <c r="B16" s="8" t="s">
        <v>58</v>
      </c>
      <c r="C16" s="8" t="s">
        <v>57</v>
      </c>
      <c r="D16" s="8" t="s">
        <v>56</v>
      </c>
      <c r="E16" s="5">
        <v>79.55</v>
      </c>
      <c r="F16" s="7">
        <v>1.7999999999999999E-2</v>
      </c>
      <c r="G16" s="5">
        <v>1.43</v>
      </c>
      <c r="H16" s="7">
        <v>0.1754</v>
      </c>
      <c r="I16" s="7">
        <v>0.1588</v>
      </c>
      <c r="J16" s="6">
        <f>G16*((1+H16)^5)</f>
        <v>3.2082224191508568</v>
      </c>
      <c r="K16" s="5">
        <f>G16*((1+I16)^10)</f>
        <v>6.2433963015041387</v>
      </c>
      <c r="L16" s="4">
        <f>($K$3/E16)*G16</f>
        <v>8.988057825267127</v>
      </c>
      <c r="M16" s="4">
        <f>($K$3/E16)*J16</f>
        <v>20.164817216535869</v>
      </c>
      <c r="N16" s="4">
        <f>($K$3/E16)*K16</f>
        <v>39.241962925858829</v>
      </c>
    </row>
    <row r="17" spans="1:14" x14ac:dyDescent="0.3">
      <c r="A17" s="8" t="s">
        <v>55</v>
      </c>
      <c r="B17" s="8" t="s">
        <v>54</v>
      </c>
      <c r="C17" s="8" t="s">
        <v>18</v>
      </c>
      <c r="D17" s="8" t="s">
        <v>53</v>
      </c>
      <c r="E17" s="5">
        <v>349.65</v>
      </c>
      <c r="F17" s="7">
        <v>1.72E-2</v>
      </c>
      <c r="G17" s="5">
        <v>6</v>
      </c>
      <c r="H17" s="7">
        <v>0.154</v>
      </c>
      <c r="I17" s="7">
        <v>0.14929999999999999</v>
      </c>
      <c r="J17" s="6">
        <f>G17*((1+H17)^5)</f>
        <v>12.279489002238142</v>
      </c>
      <c r="K17" s="5">
        <f>G17*((1+I17)^10)</f>
        <v>24.125999662492283</v>
      </c>
      <c r="L17" s="4">
        <f>($K$3/E17)*G17</f>
        <v>8.580008580008581</v>
      </c>
      <c r="M17" s="4">
        <f>($K$3/E17)*J17</f>
        <v>17.559686832887376</v>
      </c>
      <c r="N17" s="4">
        <f>($K$3/E17)*K17</f>
        <v>34.500214017577989</v>
      </c>
    </row>
    <row r="18" spans="1:14" x14ac:dyDescent="0.3">
      <c r="A18" s="8" t="s">
        <v>52</v>
      </c>
      <c r="B18" s="8" t="s">
        <v>51</v>
      </c>
      <c r="C18" s="8" t="s">
        <v>50</v>
      </c>
      <c r="D18" s="8" t="s">
        <v>0</v>
      </c>
      <c r="E18" s="5">
        <v>159.79</v>
      </c>
      <c r="F18" s="7">
        <v>3.7000000000000002E-3</v>
      </c>
      <c r="G18" s="5">
        <v>0.59</v>
      </c>
      <c r="H18" s="7">
        <v>0.151</v>
      </c>
      <c r="I18" s="7"/>
      <c r="J18" s="6">
        <f>G18*((1+H18)^5)</f>
        <v>1.1918692900311432</v>
      </c>
      <c r="K18" s="5">
        <f>G18*((1+I18)^10)</f>
        <v>0.59</v>
      </c>
      <c r="L18" s="4">
        <f>($K$3/E18)*G18</f>
        <v>1.8461731021966332</v>
      </c>
      <c r="M18" s="4">
        <f>($K$3/E18)*J18</f>
        <v>3.7294864823554144</v>
      </c>
      <c r="N18" s="4">
        <f>($K$3/E18)*K18</f>
        <v>1.8461731021966332</v>
      </c>
    </row>
    <row r="19" spans="1:14" s="9" customFormat="1" x14ac:dyDescent="0.3">
      <c r="A19" s="8" t="s">
        <v>49</v>
      </c>
      <c r="B19" s="8" t="s">
        <v>48</v>
      </c>
      <c r="C19" s="8" t="s">
        <v>47</v>
      </c>
      <c r="D19" s="8" t="s">
        <v>46</v>
      </c>
      <c r="E19" s="5">
        <v>45.66</v>
      </c>
      <c r="F19" s="7">
        <v>2.3900000000000001E-2</v>
      </c>
      <c r="G19" s="5">
        <v>1.0900000000000001</v>
      </c>
      <c r="H19" s="7">
        <v>0.1411</v>
      </c>
      <c r="I19" s="7">
        <v>0.22339999999999999</v>
      </c>
      <c r="J19" s="6">
        <f>G19*((1+H19)^5)</f>
        <v>2.1088467699225815</v>
      </c>
      <c r="K19" s="5">
        <f>G19*((1+I19)^10)</f>
        <v>8.1867449307021776</v>
      </c>
      <c r="L19" s="3">
        <f>($K$3/E19)*G19</f>
        <v>11.936049058256682</v>
      </c>
      <c r="M19" s="3">
        <f>($K$3/E19)*J19</f>
        <v>23.092934405634928</v>
      </c>
      <c r="N19" s="3">
        <f>($K$3/E19)*K19</f>
        <v>89.648980844307687</v>
      </c>
    </row>
    <row r="20" spans="1:14" x14ac:dyDescent="0.3">
      <c r="A20" s="8" t="s">
        <v>45</v>
      </c>
      <c r="B20" s="8" t="s">
        <v>44</v>
      </c>
      <c r="C20" s="8" t="s">
        <v>43</v>
      </c>
      <c r="D20" s="8" t="s">
        <v>0</v>
      </c>
      <c r="E20" s="5">
        <v>185.04</v>
      </c>
      <c r="F20" s="7">
        <v>9.5999999999999992E-3</v>
      </c>
      <c r="G20" s="5">
        <v>1.78</v>
      </c>
      <c r="H20" s="7">
        <v>0.12989999999999999</v>
      </c>
      <c r="I20" s="7">
        <v>0.18079999999999999</v>
      </c>
      <c r="J20" s="6">
        <f>G20*((1+H20)^5)</f>
        <v>3.2780837544540371</v>
      </c>
      <c r="K20" s="5">
        <f>G20*((1+I20)^10)</f>
        <v>9.3795811916612148</v>
      </c>
      <c r="L20" s="4">
        <f>($K$3/E20)*G20</f>
        <v>4.8097708603545186</v>
      </c>
      <c r="M20" s="4">
        <f>($K$3/E20)*J20</f>
        <v>8.8577706291991927</v>
      </c>
      <c r="N20" s="4">
        <f>($K$3/E20)*K20</f>
        <v>25.344739493247989</v>
      </c>
    </row>
    <row r="21" spans="1:14" x14ac:dyDescent="0.3">
      <c r="A21" s="8" t="s">
        <v>42</v>
      </c>
      <c r="B21" s="8" t="s">
        <v>41</v>
      </c>
      <c r="C21" s="8" t="s">
        <v>38</v>
      </c>
      <c r="D21" s="8" t="s">
        <v>8</v>
      </c>
      <c r="E21" s="5">
        <v>142.5</v>
      </c>
      <c r="F21" s="7">
        <v>1.4E-3</v>
      </c>
      <c r="G21" s="5">
        <v>0.2</v>
      </c>
      <c r="H21" s="7">
        <v>0.1202</v>
      </c>
      <c r="I21" s="7">
        <v>0.1012</v>
      </c>
      <c r="J21" s="6">
        <f>G21*((1+H21)^5)</f>
        <v>0.35278315292631235</v>
      </c>
      <c r="K21" s="5">
        <f>G21*((1+I21)^10)</f>
        <v>0.52443542836106249</v>
      </c>
      <c r="L21" s="4">
        <f>($K$3/E21)*G21</f>
        <v>0.70175438596491224</v>
      </c>
      <c r="M21" s="4">
        <f>($K$3/E21)*J21</f>
        <v>1.2378356243028503</v>
      </c>
      <c r="N21" s="4">
        <f>($K$3/E21)*K21</f>
        <v>1.8401243100388156</v>
      </c>
    </row>
    <row r="22" spans="1:14" x14ac:dyDescent="0.3">
      <c r="A22" s="8" t="s">
        <v>40</v>
      </c>
      <c r="B22" s="8" t="s">
        <v>39</v>
      </c>
      <c r="C22" s="8" t="s">
        <v>38</v>
      </c>
      <c r="D22" s="8" t="s">
        <v>0</v>
      </c>
      <c r="E22" s="5">
        <v>125.88</v>
      </c>
      <c r="F22" s="7">
        <v>1.34E-2</v>
      </c>
      <c r="G22" s="5">
        <v>1.69</v>
      </c>
      <c r="H22" s="7">
        <v>0.10349999999999999</v>
      </c>
      <c r="I22" s="7">
        <v>0.14630000000000001</v>
      </c>
      <c r="J22" s="6">
        <f>G22*((1+H22)^5)</f>
        <v>2.7653390859215929</v>
      </c>
      <c r="K22" s="5">
        <f>G22*((1+I22)^10)</f>
        <v>6.620177420855561</v>
      </c>
      <c r="L22" s="4">
        <f>($K$3/E22)*G22</f>
        <v>6.7127422942484909</v>
      </c>
      <c r="M22" s="4">
        <f>($K$3/E22)*J22</f>
        <v>10.984028781067655</v>
      </c>
      <c r="N22" s="4">
        <f>($K$3/E22)*K22</f>
        <v>26.295588738701785</v>
      </c>
    </row>
    <row r="23" spans="1:14" x14ac:dyDescent="0.3">
      <c r="A23" s="8" t="s">
        <v>37</v>
      </c>
      <c r="B23" s="8" t="s">
        <v>36</v>
      </c>
      <c r="C23" s="8" t="s">
        <v>35</v>
      </c>
      <c r="D23" s="8" t="s">
        <v>0</v>
      </c>
      <c r="E23" s="5">
        <v>206.25</v>
      </c>
      <c r="F23" s="7">
        <v>1.34E-2</v>
      </c>
      <c r="G23" s="5">
        <v>2.76</v>
      </c>
      <c r="H23" s="7">
        <v>0.1094</v>
      </c>
      <c r="I23" s="7"/>
      <c r="J23" s="6">
        <f>G23*((1+H23)^5)</f>
        <v>4.6382044665195119</v>
      </c>
      <c r="K23" s="5">
        <f>G23*((1+I23)^10)</f>
        <v>2.76</v>
      </c>
      <c r="L23" s="4">
        <f>($K$3/E23)*G23</f>
        <v>6.6909090909090905</v>
      </c>
      <c r="M23" s="4">
        <f>($K$3/E23)*J23</f>
        <v>11.244132040047301</v>
      </c>
      <c r="N23" s="4">
        <f>($K$3/E23)*K23</f>
        <v>6.6909090909090905</v>
      </c>
    </row>
    <row r="24" spans="1:14" x14ac:dyDescent="0.3">
      <c r="A24" s="8" t="s">
        <v>34</v>
      </c>
      <c r="B24" s="8" t="s">
        <v>33</v>
      </c>
      <c r="C24" s="8" t="s">
        <v>32</v>
      </c>
      <c r="D24" s="8" t="s">
        <v>0</v>
      </c>
      <c r="E24" s="5">
        <v>107.17</v>
      </c>
      <c r="F24" s="7">
        <v>1.37E-2</v>
      </c>
      <c r="G24" s="5">
        <v>1.47</v>
      </c>
      <c r="H24" s="7">
        <v>0.1089</v>
      </c>
      <c r="I24" s="7"/>
      <c r="J24" s="6">
        <f>G24*((1+H24)^5)</f>
        <v>2.4647861906897899</v>
      </c>
      <c r="K24" s="5">
        <f>G24*((1+I24)^10)</f>
        <v>1.47</v>
      </c>
      <c r="L24" s="4">
        <f>($K$3/E24)*G24</f>
        <v>6.858262573481384</v>
      </c>
      <c r="M24" s="4">
        <f>($K$3/E24)*J24</f>
        <v>11.499422369552065</v>
      </c>
      <c r="N24" s="4">
        <f>($K$3/E24)*K24</f>
        <v>6.858262573481384</v>
      </c>
    </row>
    <row r="25" spans="1:14" s="9" customFormat="1" x14ac:dyDescent="0.3">
      <c r="A25" s="8" t="s">
        <v>31</v>
      </c>
      <c r="B25" s="8" t="s">
        <v>30</v>
      </c>
      <c r="C25" s="8" t="s">
        <v>29</v>
      </c>
      <c r="D25" s="8" t="s">
        <v>8</v>
      </c>
      <c r="E25" s="5">
        <v>209.2</v>
      </c>
      <c r="F25" s="7">
        <v>4.2999999999999997E-2</v>
      </c>
      <c r="G25" s="5">
        <v>9</v>
      </c>
      <c r="H25" s="7">
        <v>0.1249</v>
      </c>
      <c r="I25" s="7">
        <v>0.1045</v>
      </c>
      <c r="J25" s="6">
        <f>G25*((1+H25)^5)</f>
        <v>16.211085387776723</v>
      </c>
      <c r="K25" s="5">
        <f>G25*((1+I25)^10)</f>
        <v>24.316424226231479</v>
      </c>
      <c r="L25" s="3">
        <f>($K$3/E25)*G25</f>
        <v>21.510516252390058</v>
      </c>
      <c r="M25" s="3">
        <f>($K$3/E25)*J25</f>
        <v>38.745423966961575</v>
      </c>
      <c r="N25" s="3">
        <f>($K$3/E25)*K25</f>
        <v>58.117648724262622</v>
      </c>
    </row>
    <row r="26" spans="1:14" x14ac:dyDescent="0.3">
      <c r="A26" s="8" t="s">
        <v>28</v>
      </c>
      <c r="B26" s="8" t="s">
        <v>27</v>
      </c>
      <c r="C26" s="8" t="s">
        <v>26</v>
      </c>
      <c r="D26" s="8" t="s">
        <v>0</v>
      </c>
      <c r="E26" s="5">
        <v>398.28</v>
      </c>
      <c r="F26" s="7">
        <v>0.03</v>
      </c>
      <c r="G26" s="5">
        <v>11.97</v>
      </c>
      <c r="H26" s="7">
        <v>0.1234</v>
      </c>
      <c r="I26" s="7">
        <v>0.1623</v>
      </c>
      <c r="J26" s="6">
        <f>G26*((1+H26)^5)</f>
        <v>21.41737535682649</v>
      </c>
      <c r="K26" s="5">
        <f>G26*((1+I26)^10)</f>
        <v>53.861262431885116</v>
      </c>
      <c r="L26" s="3">
        <f>($K$3/E26)*G26</f>
        <v>15.027116601385961</v>
      </c>
      <c r="M26" s="4">
        <f>($K$3/E26)*J26</f>
        <v>26.887334735395314</v>
      </c>
      <c r="N26" s="3">
        <f>($K$3/E26)*K26</f>
        <v>67.617332569906992</v>
      </c>
    </row>
    <row r="27" spans="1:14" x14ac:dyDescent="0.3">
      <c r="A27" s="8" t="s">
        <v>25</v>
      </c>
      <c r="B27" s="8" t="s">
        <v>24</v>
      </c>
      <c r="C27" s="8" t="s">
        <v>12</v>
      </c>
      <c r="D27" s="8" t="s">
        <v>8</v>
      </c>
      <c r="E27" s="5">
        <v>105.28</v>
      </c>
      <c r="F27" s="7">
        <v>1.4200000000000001E-2</v>
      </c>
      <c r="G27" s="5">
        <v>1.5</v>
      </c>
      <c r="H27" s="7">
        <v>9.4299999999999995E-2</v>
      </c>
      <c r="I27" s="7">
        <v>0.1226</v>
      </c>
      <c r="J27" s="6">
        <f>G27*((1+H27)^5)</f>
        <v>2.3538200352967258</v>
      </c>
      <c r="K27" s="5">
        <f>G27*((1+I27)^10)</f>
        <v>4.7680591884347443</v>
      </c>
      <c r="L27" s="3">
        <f>($K$3/E27)*G27</f>
        <v>7.1238601823708203</v>
      </c>
      <c r="M27" s="4">
        <f>($K$3/E27)*J27</f>
        <v>11.17885655061135</v>
      </c>
      <c r="N27" s="3">
        <f>($K$3/E27)*K27</f>
        <v>22.644657999785068</v>
      </c>
    </row>
    <row r="28" spans="1:14" x14ac:dyDescent="0.3">
      <c r="A28" s="8" t="s">
        <v>23</v>
      </c>
      <c r="B28" s="8" t="s">
        <v>22</v>
      </c>
      <c r="C28" s="8" t="s">
        <v>12</v>
      </c>
      <c r="D28" s="8" t="s">
        <v>21</v>
      </c>
      <c r="E28" s="5">
        <v>38.07</v>
      </c>
      <c r="F28" s="7">
        <v>3.0999999999999999E-3</v>
      </c>
      <c r="G28" s="5">
        <v>0.12</v>
      </c>
      <c r="H28" s="7">
        <v>0.37330000000000002</v>
      </c>
      <c r="I28" s="7">
        <v>0.37069999999999997</v>
      </c>
      <c r="J28" s="6">
        <f>G28*((1+H28)^5)</f>
        <v>0.58614942911052004</v>
      </c>
      <c r="K28" s="5">
        <f>G28*((1+I28)^10)</f>
        <v>2.809346927949524</v>
      </c>
      <c r="L28" s="3">
        <f>($K$3/E28)*G28</f>
        <v>1.5760441292356184</v>
      </c>
      <c r="M28" s="4">
        <f>($K$3/E28)*J28</f>
        <v>7.6983113883703709</v>
      </c>
      <c r="N28" s="3">
        <f>($K$3/E28)*K28</f>
        <v>36.897122773174729</v>
      </c>
    </row>
    <row r="29" spans="1:14" x14ac:dyDescent="0.3">
      <c r="A29" s="8" t="s">
        <v>20</v>
      </c>
      <c r="B29" s="8" t="s">
        <v>19</v>
      </c>
      <c r="C29" s="8" t="s">
        <v>18</v>
      </c>
      <c r="D29" s="8" t="s">
        <v>0</v>
      </c>
      <c r="E29" s="5">
        <v>84.75</v>
      </c>
      <c r="F29" s="7">
        <v>9.4999999999999998E-3</v>
      </c>
      <c r="G29" s="5">
        <v>0.81</v>
      </c>
      <c r="H29" s="7">
        <v>0.13159999999999999</v>
      </c>
      <c r="I29" s="7">
        <v>0.14080000000000001</v>
      </c>
      <c r="J29" s="6">
        <f>G29*((1+H29)^5)</f>
        <v>1.5029679265324705</v>
      </c>
      <c r="K29" s="5">
        <f>G29*((1+I29)^10)</f>
        <v>3.0239885606711572</v>
      </c>
      <c r="L29" s="3">
        <f>($K$3/E29)*G29</f>
        <v>4.778761061946903</v>
      </c>
      <c r="M29" s="4">
        <f>($K$3/E29)*J29</f>
        <v>8.8670674131709166</v>
      </c>
      <c r="N29" s="3">
        <f>($K$3/E29)*K29</f>
        <v>17.840640475936031</v>
      </c>
    </row>
    <row r="30" spans="1:14" x14ac:dyDescent="0.3">
      <c r="A30" s="8" t="s">
        <v>17</v>
      </c>
      <c r="B30" s="8" t="s">
        <v>16</v>
      </c>
      <c r="C30" s="8" t="s">
        <v>15</v>
      </c>
      <c r="D30" s="8" t="s">
        <v>8</v>
      </c>
      <c r="E30" s="5">
        <v>41.59</v>
      </c>
      <c r="F30" s="7">
        <v>1.9199999999999998E-2</v>
      </c>
      <c r="G30" s="5">
        <v>0.8</v>
      </c>
      <c r="H30" s="7">
        <v>0.154</v>
      </c>
      <c r="I30" s="7">
        <v>0.14019999999999999</v>
      </c>
      <c r="J30" s="6">
        <f>G30*((1+H30)^5)</f>
        <v>1.6372652002984189</v>
      </c>
      <c r="K30" s="5">
        <f>G30*((1+I30)^10)</f>
        <v>2.9709842785754876</v>
      </c>
      <c r="L30" s="3">
        <f>($K$3/E30)*G30</f>
        <v>9.6176965616734797</v>
      </c>
      <c r="M30" s="4">
        <f>($K$3/E30)*J30</f>
        <v>19.683399859322179</v>
      </c>
      <c r="N30" s="3">
        <f>($K$3/E30)*K30</f>
        <v>35.717531601051789</v>
      </c>
    </row>
    <row r="31" spans="1:14" x14ac:dyDescent="0.3">
      <c r="A31" s="8" t="s">
        <v>14</v>
      </c>
      <c r="B31" s="8" t="s">
        <v>13</v>
      </c>
      <c r="C31" s="8" t="s">
        <v>12</v>
      </c>
      <c r="D31" s="8" t="s">
        <v>8</v>
      </c>
      <c r="E31" s="5">
        <v>92.2</v>
      </c>
      <c r="F31" s="7">
        <v>1.0800000000000001E-2</v>
      </c>
      <c r="G31" s="5">
        <v>1</v>
      </c>
      <c r="H31" s="7">
        <v>0.1421</v>
      </c>
      <c r="I31" s="7">
        <v>0.1351</v>
      </c>
      <c r="J31" s="6">
        <f>G31*((1+H31)^5)</f>
        <v>1.9432141206372517</v>
      </c>
      <c r="K31" s="5">
        <f>G31*((1+I31)^10)</f>
        <v>3.5509228512105944</v>
      </c>
      <c r="L31" s="3">
        <f>($K$3/E31)*G31</f>
        <v>5.4229934924078087</v>
      </c>
      <c r="M31" s="4">
        <f>($K$3/E31)*J31</f>
        <v>10.538037530570779</v>
      </c>
      <c r="N31" s="3">
        <f>($K$3/E31)*K31</f>
        <v>19.256631514157235</v>
      </c>
    </row>
    <row r="32" spans="1:14" x14ac:dyDescent="0.3">
      <c r="A32" s="8" t="s">
        <v>11</v>
      </c>
      <c r="B32" s="8" t="s">
        <v>10</v>
      </c>
      <c r="C32" s="8" t="s">
        <v>9</v>
      </c>
      <c r="D32" s="8" t="s">
        <v>8</v>
      </c>
      <c r="E32" s="5">
        <v>653</v>
      </c>
      <c r="F32" s="7">
        <v>1.4500000000000001E-2</v>
      </c>
      <c r="G32" s="5">
        <v>9.5</v>
      </c>
      <c r="H32" s="7">
        <v>0.1075</v>
      </c>
      <c r="I32" s="7">
        <v>0.26740000000000003</v>
      </c>
      <c r="J32" s="6">
        <f>G32*((1+H32)^5)</f>
        <v>15.828591816328947</v>
      </c>
      <c r="K32" s="5">
        <f>G32*((1+I32)^10)</f>
        <v>101.59226269617727</v>
      </c>
      <c r="L32" s="3">
        <f>($K$3/E32)*G32</f>
        <v>7.2741194486983156</v>
      </c>
      <c r="M32" s="4">
        <f>($K$3/E32)*J32</f>
        <v>12.119901850175305</v>
      </c>
      <c r="N32" s="3">
        <f>($K$3/E32)*K32</f>
        <v>77.78886883321384</v>
      </c>
    </row>
    <row r="33" spans="1:14" x14ac:dyDescent="0.3">
      <c r="A33" s="8" t="s">
        <v>7</v>
      </c>
      <c r="B33" s="8" t="s">
        <v>6</v>
      </c>
      <c r="C33" s="8" t="s">
        <v>5</v>
      </c>
      <c r="D33" s="8" t="s">
        <v>4</v>
      </c>
      <c r="E33" s="5">
        <v>115.78</v>
      </c>
      <c r="F33" s="7">
        <v>1.43E-2</v>
      </c>
      <c r="G33" s="5">
        <v>1.65</v>
      </c>
      <c r="H33" s="7">
        <v>0.19159999999999999</v>
      </c>
      <c r="I33" s="7">
        <v>0.2487</v>
      </c>
      <c r="J33" s="6">
        <f>G33*((1+H33)^5)</f>
        <v>3.9640252932932194</v>
      </c>
      <c r="K33" s="5">
        <f>G33*((1+I33)^10)</f>
        <v>15.207753390835387</v>
      </c>
      <c r="L33" s="3">
        <f>($K$3/E33)*G33</f>
        <v>7.1255830022456381</v>
      </c>
      <c r="M33" s="4">
        <f>($K$3/E33)*J33</f>
        <v>17.118782575976937</v>
      </c>
      <c r="N33" s="3">
        <f>($K$3/E33)*K33</f>
        <v>65.675217614594004</v>
      </c>
    </row>
    <row r="34" spans="1:14" x14ac:dyDescent="0.3">
      <c r="A34" s="8" t="s">
        <v>3</v>
      </c>
      <c r="B34" s="8" t="s">
        <v>2</v>
      </c>
      <c r="C34" s="8" t="s">
        <v>1</v>
      </c>
      <c r="D34" s="8" t="s">
        <v>0</v>
      </c>
      <c r="E34" s="5">
        <v>116.7</v>
      </c>
      <c r="F34" s="7">
        <v>1.61E-2</v>
      </c>
      <c r="G34" s="5">
        <v>1.62</v>
      </c>
      <c r="H34" s="7">
        <v>0.20330000000000001</v>
      </c>
      <c r="I34" s="7">
        <v>0.2036</v>
      </c>
      <c r="J34" s="6">
        <f>G34*((1+H34)^5)</f>
        <v>4.086811417795686</v>
      </c>
      <c r="K34" s="5">
        <f>G34*((1+I34)^10)</f>
        <v>10.335626463106008</v>
      </c>
      <c r="L34" s="3">
        <f>($K$3/E34)*G34</f>
        <v>6.9408740359897179</v>
      </c>
      <c r="M34" s="4">
        <f>($K$3/E34)*J34</f>
        <v>17.50990324676815</v>
      </c>
      <c r="N34" s="3">
        <f>($K$3/E34)*K34</f>
        <v>44.282889730531309</v>
      </c>
    </row>
  </sheetData>
  <conditionalFormatting sqref="N11:N3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6:M26 M28:M3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6:N12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6:N3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6:N22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6:N3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6:M25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6:L34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Dividendenwachstumsstrategie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2019-10-13T14:55:10Z</dcterms:created>
  <dcterms:modified xsi:type="dcterms:W3CDTF">2019-10-13T14:56:54Z</dcterms:modified>
</cp:coreProperties>
</file>